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5cbb1e080bad527/Slike/Radna površina/ANA/FM/DV RODA/2025/IZVJEŠĆE O TROŠENJU SREDSTAVA/"/>
    </mc:Choice>
  </mc:AlternateContent>
  <xr:revisionPtr revIDLastSave="154" documentId="8_{230079F8-CC96-49C8-8465-DB7D7F7E9D74}" xr6:coauthVersionLast="47" xr6:coauthVersionMax="47" xr10:uidLastSave="{543D6433-85A4-4483-99E5-21B8EB2AE886}"/>
  <bookViews>
    <workbookView xWindow="-108" yWindow="-108" windowWidth="23256" windowHeight="12456" xr2:uid="{00000000-000D-0000-FFFF-FFFF00000000}"/>
  </bookViews>
  <sheets>
    <sheet name="listopad 2025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19" i="1"/>
  <c r="G18" i="1"/>
  <c r="G12" i="1"/>
  <c r="G10" i="1"/>
  <c r="G31" i="1"/>
  <c r="G17" i="1"/>
  <c r="G14" i="1"/>
  <c r="G23" i="1"/>
  <c r="G9" i="1"/>
  <c r="G37" i="1"/>
</calcChain>
</file>

<file path=xl/sharedStrings.xml><?xml version="1.0" encoding="utf-8"?>
<sst xmlns="http://schemas.openxmlformats.org/spreadsheetml/2006/main" count="166" uniqueCount="107">
  <si>
    <t>Izvještaj o trošenju sredstava iz proračuna</t>
  </si>
  <si>
    <t>Rbr.</t>
  </si>
  <si>
    <t>Naziv primatelja</t>
  </si>
  <si>
    <t>OIB primatelja</t>
  </si>
  <si>
    <t>Sjedište/Prebivalište primatelja</t>
  </si>
  <si>
    <t>Iznos isplate</t>
  </si>
  <si>
    <t>Naziv isplatitelja</t>
  </si>
  <si>
    <t>Vrsta rashoda/izdatka</t>
  </si>
  <si>
    <t>3234 - Komunalne usluge</t>
  </si>
  <si>
    <t>3221 - Uredski materijal i ostali materijalni rashodi</t>
  </si>
  <si>
    <t>3431 - Bankarske usluge i usluge platnog prometa</t>
  </si>
  <si>
    <t>3239 - Ostale usluge</t>
  </si>
  <si>
    <t>3232 - Usluge tekuceg i investicijskog odrzavanja</t>
  </si>
  <si>
    <t>3231 - Usluge telefona,poste i prijevoza</t>
  </si>
  <si>
    <t>Zaposlenici</t>
  </si>
  <si>
    <t>-</t>
  </si>
  <si>
    <t>Sveukupno</t>
  </si>
  <si>
    <t/>
  </si>
  <si>
    <t>DJEČJI VRTIĆ RODA RUŠČICA
ŠKOLSKA ULICA 4, RUŠČICA, 35208 RUŠČICA
OIB: 78443775394
IBAN: HR1624840081135330644</t>
  </si>
  <si>
    <t>DJEČJI VRTIĆ RODA RUŠČICA</t>
  </si>
  <si>
    <t>SLAVONSKI BROD</t>
  </si>
  <si>
    <t>PONDI d.o.o.</t>
  </si>
  <si>
    <t>SPLIT</t>
  </si>
  <si>
    <t>3237 - Intelektualne i osobne usluge</t>
  </si>
  <si>
    <t xml:space="preserve">RAIFFEISEN BANK </t>
  </si>
  <si>
    <t>ZAGREB</t>
  </si>
  <si>
    <t>HT d.d.</t>
  </si>
  <si>
    <t>FM-Računovodstvo, Obrt za računovodstvo i poslovno savjetovanja, vl.Ana Turčinović</t>
  </si>
  <si>
    <t>VODOVOD d.o.o.</t>
  </si>
  <si>
    <t>MIDRA D.O.O.</t>
  </si>
  <si>
    <t>3222 - Namirnice</t>
  </si>
  <si>
    <t>VINDIJA D.D.</t>
  </si>
  <si>
    <t>VARAŽDIN</t>
  </si>
  <si>
    <t>BEBRINKA D.O.O.</t>
  </si>
  <si>
    <t>DONJA BEBRINA</t>
  </si>
  <si>
    <t xml:space="preserve">3223 - Električna energija </t>
  </si>
  <si>
    <t>HEP - PLIN D.O.O.</t>
  </si>
  <si>
    <t>OSIJEK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</si>
  <si>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</si>
  <si>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</si>
  <si>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</si>
  <si>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</si>
  <si>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</si>
  <si>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</si>
  <si>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</si>
  <si>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</si>
  <si>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</si>
  <si>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</si>
  <si>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14.</t>
  </si>
  <si>
    <t>15.</t>
  </si>
  <si>
    <t>17.</t>
  </si>
  <si>
    <t>21.</t>
  </si>
  <si>
    <t>22.</t>
  </si>
  <si>
    <t>JAKOB BECKER D.O.O.</t>
  </si>
  <si>
    <t>61584237142</t>
  </si>
  <si>
    <t>GORNJA VRBA</t>
  </si>
  <si>
    <t>STANIĆ D.O.O.</t>
  </si>
  <si>
    <t>50056415529</t>
  </si>
  <si>
    <t>KERESTINEC</t>
  </si>
  <si>
    <t>DOKUMENT IT D.O.O.</t>
  </si>
  <si>
    <t>45392055435</t>
  </si>
  <si>
    <t>10.</t>
  </si>
  <si>
    <t>12.</t>
  </si>
  <si>
    <t>13.</t>
  </si>
  <si>
    <t>16.</t>
  </si>
  <si>
    <t>18.</t>
  </si>
  <si>
    <t>19.</t>
  </si>
  <si>
    <t>20.</t>
  </si>
  <si>
    <t>23.</t>
  </si>
  <si>
    <t>BARIČIĆ J.D.O.O.</t>
  </si>
  <si>
    <t>GORNJA BEBRINA</t>
  </si>
  <si>
    <t>LOVIĆ</t>
  </si>
  <si>
    <t>HP d.d.</t>
  </si>
  <si>
    <t>VELIKA GORICA</t>
  </si>
  <si>
    <t>24.</t>
  </si>
  <si>
    <t>25.</t>
  </si>
  <si>
    <t>26.</t>
  </si>
  <si>
    <t>27.</t>
  </si>
  <si>
    <t>28.</t>
  </si>
  <si>
    <t>KOŽUL D.O.O.</t>
  </si>
  <si>
    <t>CENTAR ZA TEHNOLOGIJU ZAŠTITE NA RADU ZAGREB D.O.O.</t>
  </si>
  <si>
    <t>HEP - ELEKTRA D.O.O.</t>
  </si>
  <si>
    <t xml:space="preserve">
43965974818</t>
  </si>
  <si>
    <t>RUŠČICA</t>
  </si>
  <si>
    <t>29.</t>
  </si>
  <si>
    <t>30.</t>
  </si>
  <si>
    <t>Poslovna godina : 2025
Datum od : 1.12.2025.
Datum do : 31.12.2025.</t>
  </si>
  <si>
    <t>AKIDS</t>
  </si>
  <si>
    <t xml:space="preserve">NASTAVNI ZAVOD ZA JAVNO ZDRAVSTVO SLAVONSKI BROD </t>
  </si>
  <si>
    <t>IN-GRUPA DIMNJAČARSKI OBRT</t>
  </si>
  <si>
    <t>TEDI POSLOVANJE D.O.O.</t>
  </si>
  <si>
    <t>FRESCO SB D.O.O.</t>
  </si>
  <si>
    <t>3293 - Reprezentacija</t>
  </si>
  <si>
    <t>3111 - Place za redovan rad, 3121 - Ostali rashodi za zaposlene, 3132 - Doprinosi za obvezno zdravstveno osiguranje, 3212 - Naknade za prijevoz,za rad na terenu i odvojeni zivot, 3211 - Službena putovanja</t>
  </si>
  <si>
    <t>Ostale osobe</t>
  </si>
  <si>
    <t>3291 - Naknade za rad predstavničkih i izvršnih tijela, povjerenstava i slično</t>
  </si>
  <si>
    <t>3232 - Usluge tekuceg i investicijskog odrzavanja;             3221 - Uredski materijal i ostali materijalni rashodi</t>
  </si>
  <si>
    <t>3222 - Namirnice;                     3221 - Uredski materijal i ostali materijalni rashodi</t>
  </si>
  <si>
    <t>INTER TRADE D.O.O.</t>
  </si>
  <si>
    <t>3221 - Uredski materijal i ostali materijalni rashodi;            3225 - Sitni inventar</t>
  </si>
  <si>
    <t>POSREDOVANJE VIDOVIĆ d.o.o.</t>
  </si>
  <si>
    <t>3239 - Ostale usluge;                 3225 - Sitni inventar</t>
  </si>
  <si>
    <t>FLIBA D.O.O</t>
  </si>
  <si>
    <t>O8035108616</t>
  </si>
  <si>
    <t>MULLER TRGOVINA ZAGREB D.O.O.</t>
  </si>
  <si>
    <t xml:space="preserve">FARMACIA ZU ZA LJEK.DJELATNOSTI </t>
  </si>
  <si>
    <t>3236 - Zdravstvene i veterinarske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</si>
</sst>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#,##0.00\ _€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scheme val="minor"/>
    </font>
    <font>
      <sz val="10"/>
      <color theme="1"/>
      <name val="Segoe UI"/>
      <family val="2"/>
      <charset val="238"/>
    </font>
    <font>
      <sz val="10"/>
      <name val="Segoe UI"/>
      <family val="2"/>
      <charset val="238"/>
    </font>
    <font>
      <sz val="11"/>
      <name val="Calibri"/>
      <family val="2"/>
      <charset val="238"/>
      <scheme val="minor"/>
    </font>
    <font>
      <sz val="10"/>
      <color rgb="FF242424"/>
      <name val="Segoe UI"/>
      <family val="2"/>
    </font>
    <font>
      <sz val="10"/>
      <color rgb="FF000000"/>
      <name val="Segoe U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FFFACD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1" fillId="0" borderId="0" xfId="0" applyFont="1"/>
    <xf numFmtId="0" fontId="1" fillId="2" borderId="0" xfId="0" applyFont="1" applyFill="1"/>
    <xf numFmtId="0" fontId="3" fillId="0" borderId="4" xfId="1" applyFont="1" applyBorder="1" applyAlignment="1">
      <alignment vertical="top" wrapText="1" readingOrder="1"/>
    </xf>
    <xf numFmtId="164" fontId="3" fillId="0" borderId="4" xfId="1" applyNumberFormat="1" applyFont="1" applyBorder="1" applyAlignment="1">
      <alignment vertical="top" wrapText="1" readingOrder="1"/>
    </xf>
    <xf numFmtId="0" fontId="5" fillId="0" borderId="4" xfId="1" applyFont="1" applyBorder="1" applyAlignment="1">
      <alignment vertical="top" wrapText="1" readingOrder="1"/>
    </xf>
    <xf numFmtId="0" fontId="3" fillId="2" borderId="4" xfId="1" applyFont="1" applyFill="1" applyBorder="1" applyAlignment="1">
      <alignment vertical="top" wrapText="1" readingOrder="1"/>
    </xf>
    <xf numFmtId="164" fontId="3" fillId="2" borderId="4" xfId="1" applyNumberFormat="1" applyFont="1" applyFill="1" applyBorder="1" applyAlignment="1">
      <alignment vertical="top" wrapText="1" readingOrder="1"/>
    </xf>
    <xf numFmtId="0" fontId="5" fillId="2" borderId="4" xfId="1" applyFont="1" applyFill="1" applyBorder="1" applyAlignment="1">
      <alignment vertical="top" wrapText="1" readingOrder="1"/>
    </xf>
    <xf numFmtId="164" fontId="3" fillId="0" borderId="4" xfId="1" applyNumberFormat="1" applyFont="1" applyBorder="1" applyAlignment="1">
      <alignment horizontal="right" vertical="top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0" fontId="1" fillId="2" borderId="4" xfId="1" applyFont="1" applyFill="1" applyBorder="1" applyAlignment="1">
      <alignment vertical="top" wrapText="1"/>
    </xf>
    <xf numFmtId="0" fontId="7" fillId="0" borderId="4" xfId="1" applyFont="1" applyBorder="1" applyAlignment="1">
      <alignment vertical="top" wrapText="1" readingOrder="1"/>
    </xf>
    <xf numFmtId="0" fontId="1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left" vertical="top" wrapText="1" readingOrder="1"/>
    </xf>
    <xf numFmtId="0" fontId="5" fillId="0" borderId="4" xfId="1" applyFont="1" applyBorder="1" applyAlignment="1">
      <alignment horizontal="left" vertical="top" wrapText="1" readingOrder="1"/>
    </xf>
    <xf numFmtId="0" fontId="3" fillId="0" borderId="7" xfId="1" applyFont="1" applyBorder="1" applyAlignment="1">
      <alignment horizontal="left" vertical="top" wrapText="1" readingOrder="1"/>
    </xf>
    <xf numFmtId="0" fontId="3" fillId="0" borderId="8" xfId="1" applyFont="1" applyBorder="1" applyAlignment="1">
      <alignment horizontal="left" vertical="top" wrapText="1" readingOrder="1"/>
    </xf>
    <xf numFmtId="0" fontId="5" fillId="2" borderId="4" xfId="1" applyFont="1" applyFill="1" applyBorder="1" applyAlignment="1">
      <alignment vertical="top" wrapText="1" readingOrder="1"/>
    </xf>
    <xf numFmtId="0" fontId="1" fillId="2" borderId="4" xfId="1" applyFont="1" applyFill="1" applyBorder="1" applyAlignment="1">
      <alignment vertical="top" wrapText="1"/>
    </xf>
    <xf numFmtId="0" fontId="9" fillId="0" borderId="0" xfId="1" applyFont="1" applyAlignment="1">
      <alignment vertical="top" wrapText="1" readingOrder="1"/>
    </xf>
    <xf numFmtId="0" fontId="10" fillId="0" borderId="0" xfId="0" applyFont="1"/>
    <xf numFmtId="0" fontId="2" fillId="0" borderId="0" xfId="1" applyFont="1" applyAlignment="1">
      <alignment horizontal="center" vertical="center" wrapText="1" readingOrder="1"/>
    </xf>
    <xf numFmtId="0" fontId="1" fillId="0" borderId="0" xfId="0" applyFont="1"/>
    <xf numFmtId="0" fontId="8" fillId="0" borderId="0" xfId="1" applyFont="1" applyAlignment="1">
      <alignment vertical="top" wrapText="1" readingOrder="1"/>
    </xf>
    <xf numFmtId="0" fontId="4" fillId="3" borderId="3" xfId="1" applyFont="1" applyFill="1" applyBorder="1" applyAlignment="1">
      <alignment horizontal="left" vertical="center" wrapText="1" readingOrder="1"/>
    </xf>
    <xf numFmtId="0" fontId="4" fillId="3" borderId="2" xfId="1" applyFont="1" applyFill="1" applyBorder="1" applyAlignment="1">
      <alignment horizontal="left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0" fontId="1" fillId="4" borderId="2" xfId="1" applyFont="1" applyFill="1" applyBorder="1" applyAlignment="1">
      <alignment vertical="top" wrapText="1"/>
    </xf>
    <xf numFmtId="0" fontId="3" fillId="2" borderId="4" xfId="1" applyFont="1" applyFill="1" applyBorder="1" applyAlignment="1">
      <alignment horizontal="left" vertical="center" wrapText="1" readingOrder="1"/>
    </xf>
    <xf numFmtId="0" fontId="3" fillId="2" borderId="4" xfId="1" applyFont="1" applyFill="1" applyBorder="1" applyAlignment="1">
      <alignment horizontal="left" vertical="top" wrapText="1" readingOrder="1"/>
    </xf>
    <xf numFmtId="0" fontId="8" fillId="2" borderId="4" xfId="1" applyFont="1" applyFill="1" applyBorder="1" applyAlignment="1">
      <alignment vertical="top" wrapText="1" readingOrder="1"/>
    </xf>
    <xf numFmtId="0" fontId="7" fillId="2" borderId="4" xfId="1" applyFont="1" applyFill="1" applyBorder="1" applyAlignment="1">
      <alignment vertical="top" wrapText="1" readingOrder="1"/>
    </xf>
    <xf numFmtId="0" fontId="8" fillId="2" borderId="4" xfId="1" applyFont="1" applyFill="1" applyBorder="1" applyAlignment="1">
      <alignment horizontal="left" vertical="center" wrapText="1" readingOrder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right" vertical="top" wrapText="1" readingOrder="1"/>
    </xf>
    <xf numFmtId="0" fontId="8" fillId="2" borderId="4" xfId="0" applyFont="1" applyFill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0" fontId="7" fillId="2" borderId="4" xfId="0" applyFont="1" applyFill="1" applyBorder="1" applyAlignment="1">
      <alignment vertical="top" wrapText="1" readingOrder="1"/>
    </xf>
    <xf numFmtId="0" fontId="5" fillId="2" borderId="5" xfId="0" applyFont="1" applyFill="1" applyBorder="1" applyAlignment="1">
      <alignment vertical="top" wrapText="1" readingOrder="1"/>
    </xf>
    <xf numFmtId="0" fontId="5" fillId="2" borderId="6" xfId="0" applyFont="1" applyFill="1" applyBorder="1" applyAlignment="1">
      <alignment vertical="top" wrapText="1" readingOrder="1"/>
    </xf>
    <xf numFmtId="0" fontId="11" fillId="2" borderId="5" xfId="1" applyFont="1" applyFill="1" applyBorder="1" applyAlignment="1">
      <alignment horizontal="left" vertical="center" wrapText="1"/>
    </xf>
    <xf numFmtId="0" fontId="11" fillId="2" borderId="6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vertical="top"/>
    </xf>
    <xf numFmtId="0" fontId="7" fillId="2" borderId="4" xfId="1" applyFont="1" applyFill="1" applyBorder="1" applyAlignment="1">
      <alignment vertical="top" wrapText="1" readingOrder="1"/>
    </xf>
    <xf numFmtId="0" fontId="3" fillId="2" borderId="5" xfId="1" applyFont="1" applyFill="1" applyBorder="1" applyAlignment="1">
      <alignment horizontal="left" vertical="top" wrapText="1" readingOrder="1"/>
    </xf>
    <xf numFmtId="0" fontId="3" fillId="2" borderId="6" xfId="1" applyFont="1" applyFill="1" applyBorder="1" applyAlignment="1">
      <alignment horizontal="left" vertical="top" wrapText="1" readingOrder="1"/>
    </xf>
    <xf numFmtId="0" fontId="8" fillId="2" borderId="5" xfId="0" applyFont="1" applyFill="1" applyBorder="1" applyAlignment="1">
      <alignment horizontal="left" vertical="top" wrapText="1" readingOrder="1"/>
    </xf>
    <xf numFmtId="0" fontId="8" fillId="2" borderId="6" xfId="0" applyFont="1" applyFill="1" applyBorder="1" applyAlignment="1">
      <alignment horizontal="left" vertical="top" wrapText="1" readingOrder="1"/>
    </xf>
    <xf numFmtId="0" fontId="5" fillId="2" borderId="4" xfId="0" applyFont="1" applyFill="1" applyBorder="1" applyAlignment="1">
      <alignment vertical="top" wrapText="1" readingOrder="1"/>
    </xf>
    <xf numFmtId="0" fontId="8" fillId="2" borderId="5" xfId="1" applyFont="1" applyFill="1" applyBorder="1" applyAlignment="1">
      <alignment horizontal="left" vertical="top" wrapText="1" readingOrder="1"/>
    </xf>
    <xf numFmtId="0" fontId="8" fillId="2" borderId="6" xfId="1" applyFont="1" applyFill="1" applyBorder="1" applyAlignment="1">
      <alignment horizontal="left" vertical="top" wrapText="1" readingOrder="1"/>
    </xf>
    <xf numFmtId="49" fontId="8" fillId="2" borderId="4" xfId="1" applyNumberFormat="1" applyFont="1" applyFill="1" applyBorder="1" applyAlignment="1">
      <alignment horizontal="right" vertical="top" wrapText="1" readingOrder="1"/>
    </xf>
    <xf numFmtId="0" fontId="3" fillId="2" borderId="4" xfId="1" applyFont="1" applyFill="1" applyBorder="1" applyAlignment="1">
      <alignment wrapText="1" readingOrder="1"/>
    </xf>
    <xf numFmtId="0" fontId="8" fillId="2" borderId="5" xfId="0" applyFont="1" applyFill="1" applyBorder="1" applyAlignment="1">
      <alignment horizontal="left" vertical="center" wrapText="1" readingOrder="1"/>
    </xf>
    <xf numFmtId="0" fontId="8" fillId="2" borderId="6" xfId="0" applyFont="1" applyFill="1" applyBorder="1" applyAlignment="1">
      <alignment horizontal="left" vertical="center" wrapText="1" readingOrder="1"/>
    </xf>
    <xf numFmtId="0" fontId="1" fillId="2" borderId="0" xfId="0" applyFont="1" applyFill="1" applyAlignment="1">
      <alignment vertical="top"/>
    </xf>
    <xf numFmtId="4" fontId="3" fillId="2" borderId="4" xfId="0" applyNumberFormat="1" applyFont="1" applyFill="1" applyBorder="1" applyAlignment="1">
      <alignment vertical="top" wrapText="1" readingOrder="1"/>
    </xf>
    <xf numFmtId="0" fontId="1" fillId="2" borderId="6" xfId="1" applyFont="1" applyFill="1" applyBorder="1" applyAlignment="1">
      <alignment vertical="top" wrapText="1"/>
    </xf>
    <xf numFmtId="0" fontId="16" fillId="2" borderId="0" xfId="0" applyFont="1" applyFill="1" applyAlignment="1">
      <alignment horizontal="right" wrapText="1"/>
    </xf>
    <xf numFmtId="0" fontId="3" fillId="2" borderId="5" xfId="0" applyFont="1" applyFill="1" applyBorder="1" applyAlignment="1">
      <alignment horizontal="left" vertical="top" wrapText="1" readingOrder="1"/>
    </xf>
    <xf numFmtId="0" fontId="3" fillId="2" borderId="6" xfId="0" applyFont="1" applyFill="1" applyBorder="1" applyAlignment="1">
      <alignment horizontal="left" vertical="top" wrapText="1" readingOrder="1"/>
    </xf>
    <xf numFmtId="165" fontId="3" fillId="2" borderId="4" xfId="0" applyNumberFormat="1" applyFont="1" applyFill="1" applyBorder="1" applyAlignment="1">
      <alignment vertical="top" wrapText="1" readingOrder="1"/>
    </xf>
    <xf numFmtId="0" fontId="18" fillId="2" borderId="4" xfId="0" applyFont="1" applyFill="1" applyBorder="1" applyAlignment="1">
      <alignment vertical="top" wrapText="1" readingOrder="1"/>
    </xf>
    <xf numFmtId="0" fontId="5" fillId="2" borderId="5" xfId="0" applyFont="1" applyFill="1" applyBorder="1" applyAlignment="1">
      <alignment vertical="top" wrapText="1" readingOrder="1"/>
    </xf>
    <xf numFmtId="0" fontId="5" fillId="2" borderId="6" xfId="0" applyFont="1" applyFill="1" applyBorder="1" applyAlignment="1">
      <alignment vertical="top" wrapText="1" readingOrder="1"/>
    </xf>
    <xf numFmtId="0" fontId="17" fillId="2" borderId="6" xfId="0" applyFont="1" applyFill="1" applyBorder="1" applyAlignment="1">
      <alignment horizontal="left" vertical="top" wrapText="1" readingOrder="1"/>
    </xf>
    <xf numFmtId="0" fontId="3" fillId="2" borderId="4" xfId="0" applyFont="1" applyFill="1" applyBorder="1" applyAlignment="1">
      <alignment horizontal="right" vertical="top" wrapText="1" readingOrder="1"/>
    </xf>
    <xf numFmtId="0" fontId="7" fillId="2" borderId="5" xfId="0" applyFont="1" applyFill="1" applyBorder="1" applyAlignment="1">
      <alignment vertical="top" wrapText="1" readingOrder="1"/>
    </xf>
    <xf numFmtId="0" fontId="7" fillId="2" borderId="6" xfId="0" applyFont="1" applyFill="1" applyBorder="1" applyAlignment="1">
      <alignment vertical="top" wrapText="1" readingOrder="1"/>
    </xf>
    <xf numFmtId="0" fontId="1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49" fontId="13" fillId="2" borderId="0" xfId="0" applyNumberFormat="1" applyFont="1" applyFill="1" applyAlignment="1">
      <alignment horizontal="right" vertical="top" wrapText="1"/>
    </xf>
    <xf numFmtId="164" fontId="8" fillId="2" borderId="4" xfId="1" applyNumberFormat="1" applyFont="1" applyFill="1" applyBorder="1" applyAlignment="1">
      <alignment vertical="top" wrapText="1" readingOrder="1"/>
    </xf>
    <xf numFmtId="4" fontId="5" fillId="2" borderId="4" xfId="1" applyNumberFormat="1" applyFont="1" applyFill="1" applyBorder="1" applyAlignment="1">
      <alignment vertical="top" wrapText="1" readingOrder="1"/>
    </xf>
    <xf numFmtId="0" fontId="5" fillId="2" borderId="4" xfId="1" applyFont="1" applyFill="1" applyBorder="1" applyAlignment="1">
      <alignment horizontal="center" vertical="center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ACD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"/>
  <sheetViews>
    <sheetView showGridLines="0" tabSelected="1" topLeftCell="A2" workbookViewId="0">
      <selection activeCell="F11" sqref="F11"/>
    </sheetView>
  </sheetViews>
  <sheetFormatPr defaultRowHeight="14.4" x14ac:dyDescent="0.3"/>
  <cols>
    <col min="1" max="1" width="4.109375" customWidth="1"/>
    <col min="2" max="2" width="6.88671875" customWidth="1"/>
    <col min="3" max="3" width="4.6640625" customWidth="1"/>
    <col min="4" max="4" width="29.44140625" customWidth="1"/>
    <col min="5" max="5" width="18.5546875" bestFit="1" customWidth="1"/>
    <col min="6" max="6" width="20.44140625" customWidth="1"/>
    <col min="7" max="7" width="12.5546875" customWidth="1"/>
    <col min="8" max="8" width="31.88671875" customWidth="1"/>
    <col min="9" max="9" width="27" customWidth="1"/>
    <col min="10" max="10" width="0.33203125" customWidth="1"/>
    <col min="11" max="11" width="0" hidden="1" customWidth="1"/>
    <col min="12" max="12" width="0.44140625" customWidth="1"/>
  </cols>
  <sheetData>
    <row r="1" spans="2:10" ht="55.5" customHeight="1" x14ac:dyDescent="0.3">
      <c r="C1" s="19" t="s">
        <v>18</v>
      </c>
      <c r="D1" s="20"/>
      <c r="E1" s="20"/>
      <c r="F1" s="20"/>
      <c r="G1" s="20"/>
      <c r="H1" s="20"/>
      <c r="I1" s="20"/>
    </row>
    <row r="2" spans="2:10" ht="2.1" customHeight="1" x14ac:dyDescent="0.3"/>
    <row r="3" spans="2:10" ht="37.35" customHeight="1" x14ac:dyDescent="0.3">
      <c r="C3" s="21" t="s">
        <v>0</v>
      </c>
      <c r="D3" s="22"/>
      <c r="E3" s="22"/>
      <c r="F3" s="22"/>
      <c r="G3" s="22"/>
      <c r="H3" s="22"/>
      <c r="I3" s="22"/>
      <c r="J3" s="22"/>
    </row>
    <row r="4" spans="2:10" ht="2.1" customHeight="1" x14ac:dyDescent="0.3"/>
    <row r="5" spans="2:10" ht="41.85" customHeight="1" x14ac:dyDescent="0.3">
      <c r="C5" s="23" t="s">
        <v>86</v>
      </c>
      <c r="D5" s="22"/>
      <c r="E5" s="22"/>
      <c r="F5" s="22"/>
      <c r="G5" s="22"/>
      <c r="H5" s="22"/>
      <c r="I5" s="22"/>
      <c r="J5" s="22"/>
    </row>
    <row r="6" spans="2:10" ht="19.350000000000001" customHeight="1" x14ac:dyDescent="0.3"/>
    <row r="7" spans="2:10" ht="30" x14ac:dyDescent="0.3">
      <c r="B7" s="24" t="s">
        <v>1</v>
      </c>
      <c r="C7" s="25"/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26" t="s">
        <v>7</v>
      </c>
      <c r="J7" s="27"/>
    </row>
    <row r="8" spans="2:10" ht="25.5" customHeight="1" x14ac:dyDescent="0.3">
      <c r="B8" s="75" t="s">
        <v>38</v>
      </c>
      <c r="C8" s="28" t="s">
        <v>21</v>
      </c>
      <c r="D8" s="28"/>
      <c r="E8" s="5">
        <v>62781739468</v>
      </c>
      <c r="F8" s="5" t="s">
        <v>22</v>
      </c>
      <c r="G8" s="6">
        <v>5</v>
      </c>
      <c r="H8" s="7" t="s">
        <v>19</v>
      </c>
      <c r="I8" s="17" t="s">
        <v>11</v>
      </c>
      <c r="J8" s="18"/>
    </row>
    <row r="9" spans="2:10" ht="27" customHeight="1" x14ac:dyDescent="0.3">
      <c r="B9" s="75" t="s">
        <v>39</v>
      </c>
      <c r="C9" s="29" t="s">
        <v>31</v>
      </c>
      <c r="D9" s="29"/>
      <c r="E9" s="5">
        <v>44138062462</v>
      </c>
      <c r="F9" s="30" t="s">
        <v>32</v>
      </c>
      <c r="G9" s="6">
        <f>167.07+136.64</f>
        <v>303.70999999999998</v>
      </c>
      <c r="H9" s="7" t="s">
        <v>19</v>
      </c>
      <c r="I9" s="17" t="s">
        <v>30</v>
      </c>
      <c r="J9" s="18"/>
    </row>
    <row r="10" spans="2:10" ht="15" x14ac:dyDescent="0.3">
      <c r="B10" s="75" t="s">
        <v>40</v>
      </c>
      <c r="C10" s="29" t="s">
        <v>33</v>
      </c>
      <c r="D10" s="29"/>
      <c r="E10" s="5">
        <v>9258677265</v>
      </c>
      <c r="F10" s="30" t="s">
        <v>34</v>
      </c>
      <c r="G10" s="6">
        <f>18.6+62.45+82.37+75.52</f>
        <v>238.94</v>
      </c>
      <c r="H10" s="7" t="s">
        <v>19</v>
      </c>
      <c r="I10" s="31" t="s">
        <v>30</v>
      </c>
      <c r="J10" s="18"/>
    </row>
    <row r="11" spans="2:10" ht="42.75" customHeight="1" x14ac:dyDescent="0.3">
      <c r="B11" s="75" t="s">
        <v>41</v>
      </c>
      <c r="C11" s="32" t="s">
        <v>27</v>
      </c>
      <c r="D11" s="32"/>
      <c r="E11" s="5">
        <v>31457483415</v>
      </c>
      <c r="F11" s="5" t="s">
        <v>20</v>
      </c>
      <c r="G11" s="6">
        <v>850</v>
      </c>
      <c r="H11" s="7" t="s">
        <v>19</v>
      </c>
      <c r="I11" s="31" t="s">
        <v>23</v>
      </c>
      <c r="J11" s="18"/>
    </row>
    <row r="12" spans="2:10" s="1" customFormat="1" ht="24.75" customHeight="1" x14ac:dyDescent="0.3">
      <c r="B12" s="75" t="s">
        <v>42</v>
      </c>
      <c r="C12" s="29" t="s">
        <v>24</v>
      </c>
      <c r="D12" s="29"/>
      <c r="E12" s="5">
        <v>53056966535</v>
      </c>
      <c r="F12" s="5" t="s">
        <v>25</v>
      </c>
      <c r="G12" s="6">
        <f>10.43+9.6+6.95+0.15+0.45+0.45+4.9+0.75+8.05+5.5+0.3+2.27+0.6+0.15+0.8+0.15+0.15</f>
        <v>51.65</v>
      </c>
      <c r="H12" s="7" t="s">
        <v>19</v>
      </c>
      <c r="I12" s="17" t="s">
        <v>10</v>
      </c>
      <c r="J12" s="18"/>
    </row>
    <row r="13" spans="2:10" ht="25.5" customHeight="1" x14ac:dyDescent="0.3">
      <c r="B13" s="75" t="s">
        <v>43</v>
      </c>
      <c r="C13" s="33" t="s">
        <v>87</v>
      </c>
      <c r="D13" s="34"/>
      <c r="E13" s="35">
        <v>97350708482</v>
      </c>
      <c r="F13" s="36" t="s">
        <v>25</v>
      </c>
      <c r="G13" s="37">
        <v>133.41</v>
      </c>
      <c r="H13" s="38" t="s">
        <v>19</v>
      </c>
      <c r="I13" s="39" t="s">
        <v>9</v>
      </c>
      <c r="J13" s="40"/>
    </row>
    <row r="14" spans="2:10" ht="25.5" customHeight="1" x14ac:dyDescent="0.3">
      <c r="B14" s="75" t="s">
        <v>44</v>
      </c>
      <c r="C14" s="41" t="s">
        <v>69</v>
      </c>
      <c r="D14" s="42"/>
      <c r="E14" s="43">
        <v>72030889736</v>
      </c>
      <c r="F14" s="30" t="s">
        <v>70</v>
      </c>
      <c r="G14" s="6">
        <f>64.7+388.92</f>
        <v>453.62</v>
      </c>
      <c r="H14" s="44" t="s">
        <v>19</v>
      </c>
      <c r="I14" s="17" t="s">
        <v>97</v>
      </c>
      <c r="J14" s="18"/>
    </row>
    <row r="15" spans="2:10" ht="25.5" customHeight="1" x14ac:dyDescent="0.3">
      <c r="B15" s="75" t="s">
        <v>45</v>
      </c>
      <c r="C15" s="45" t="s">
        <v>26</v>
      </c>
      <c r="D15" s="46"/>
      <c r="E15" s="5">
        <v>81793146560</v>
      </c>
      <c r="F15" s="5" t="s">
        <v>25</v>
      </c>
      <c r="G15" s="6">
        <v>103.23</v>
      </c>
      <c r="H15" s="7" t="s">
        <v>19</v>
      </c>
      <c r="I15" s="17" t="s">
        <v>13</v>
      </c>
      <c r="J15" s="18"/>
    </row>
    <row r="16" spans="2:10" ht="25.5" customHeight="1" x14ac:dyDescent="0.3">
      <c r="B16" s="75" t="s">
        <v>46</v>
      </c>
      <c r="C16" s="47" t="s">
        <v>71</v>
      </c>
      <c r="D16" s="48"/>
      <c r="E16" s="37">
        <v>36670915011</v>
      </c>
      <c r="F16" s="36" t="s">
        <v>70</v>
      </c>
      <c r="G16" s="37">
        <v>106.53</v>
      </c>
      <c r="H16" s="49" t="s">
        <v>19</v>
      </c>
      <c r="I16" s="39" t="s">
        <v>30</v>
      </c>
      <c r="J16" s="40"/>
    </row>
    <row r="17" spans="2:10" ht="25.5" customHeight="1" x14ac:dyDescent="0.3">
      <c r="B17" s="75" t="s">
        <v>61</v>
      </c>
      <c r="C17" s="50" t="s">
        <v>28</v>
      </c>
      <c r="D17" s="51"/>
      <c r="E17" s="5">
        <v>80535169523</v>
      </c>
      <c r="F17" s="30" t="s">
        <v>25</v>
      </c>
      <c r="G17" s="6">
        <f>45.28+4.32</f>
        <v>49.6</v>
      </c>
      <c r="H17" s="7" t="s">
        <v>19</v>
      </c>
      <c r="I17" s="31" t="s">
        <v>8</v>
      </c>
      <c r="J17" s="18"/>
    </row>
    <row r="18" spans="2:10" ht="46.8" customHeight="1" x14ac:dyDescent="0.3">
      <c r="B18" s="75" t="s">
        <v>47</v>
      </c>
      <c r="C18" s="41" t="s">
        <v>29</v>
      </c>
      <c r="D18" s="42"/>
      <c r="E18" s="5">
        <v>4708348702</v>
      </c>
      <c r="F18" s="30" t="s">
        <v>20</v>
      </c>
      <c r="G18" s="6">
        <f>625+210.75+250</f>
        <v>1085.75</v>
      </c>
      <c r="H18" s="7" t="s">
        <v>19</v>
      </c>
      <c r="I18" s="17" t="s">
        <v>96</v>
      </c>
      <c r="J18" s="18"/>
    </row>
    <row r="19" spans="2:10" ht="33.75" customHeight="1" x14ac:dyDescent="0.3">
      <c r="B19" s="75" t="s">
        <v>62</v>
      </c>
      <c r="C19" s="41" t="s">
        <v>100</v>
      </c>
      <c r="D19" s="42"/>
      <c r="E19" s="5">
        <v>83873150021</v>
      </c>
      <c r="F19" s="30" t="s">
        <v>20</v>
      </c>
      <c r="G19" s="6">
        <f>125+112.5</f>
        <v>237.5</v>
      </c>
      <c r="H19" s="7" t="s">
        <v>19</v>
      </c>
      <c r="I19" s="17" t="s">
        <v>101</v>
      </c>
      <c r="J19" s="18"/>
    </row>
    <row r="20" spans="2:10" ht="33.75" customHeight="1" x14ac:dyDescent="0.3">
      <c r="B20" s="75" t="s">
        <v>63</v>
      </c>
      <c r="C20" s="41" t="s">
        <v>98</v>
      </c>
      <c r="D20" s="42"/>
      <c r="E20" s="5">
        <v>16718813865</v>
      </c>
      <c r="F20" s="30" t="s">
        <v>83</v>
      </c>
      <c r="G20" s="6">
        <v>307.7</v>
      </c>
      <c r="H20" s="7" t="s">
        <v>19</v>
      </c>
      <c r="I20" s="17" t="s">
        <v>99</v>
      </c>
      <c r="J20" s="18"/>
    </row>
    <row r="21" spans="2:10" ht="33.75" customHeight="1" x14ac:dyDescent="0.3">
      <c r="B21" s="75" t="s">
        <v>48</v>
      </c>
      <c r="C21" s="41" t="s">
        <v>36</v>
      </c>
      <c r="D21" s="42"/>
      <c r="E21" s="5">
        <v>41317489366</v>
      </c>
      <c r="F21" s="30" t="s">
        <v>37</v>
      </c>
      <c r="G21" s="6">
        <v>52.88</v>
      </c>
      <c r="H21" s="7" t="s">
        <v>19</v>
      </c>
      <c r="I21" s="7" t="s">
        <v>35</v>
      </c>
      <c r="J21" s="10"/>
    </row>
    <row r="22" spans="2:10" ht="33.75" customHeight="1" x14ac:dyDescent="0.3">
      <c r="B22" s="75" t="s">
        <v>49</v>
      </c>
      <c r="C22" s="41" t="s">
        <v>59</v>
      </c>
      <c r="D22" s="42"/>
      <c r="E22" s="52" t="s">
        <v>60</v>
      </c>
      <c r="F22" s="30" t="s">
        <v>25</v>
      </c>
      <c r="G22" s="6">
        <v>177.5</v>
      </c>
      <c r="H22" s="44" t="s">
        <v>19</v>
      </c>
      <c r="I22" s="17" t="s">
        <v>11</v>
      </c>
      <c r="J22" s="18"/>
    </row>
    <row r="23" spans="2:10" ht="33.75" customHeight="1" x14ac:dyDescent="0.3">
      <c r="B23" s="75" t="s">
        <v>64</v>
      </c>
      <c r="C23" s="41" t="s">
        <v>56</v>
      </c>
      <c r="D23" s="42"/>
      <c r="E23" s="52" t="s">
        <v>57</v>
      </c>
      <c r="F23" s="30" t="s">
        <v>58</v>
      </c>
      <c r="G23" s="6">
        <f>191.91</f>
        <v>191.91</v>
      </c>
      <c r="H23" s="44" t="s">
        <v>19</v>
      </c>
      <c r="I23" s="17" t="s">
        <v>30</v>
      </c>
      <c r="J23" s="18"/>
    </row>
    <row r="24" spans="2:10" ht="33.75" customHeight="1" x14ac:dyDescent="0.3">
      <c r="B24" s="75" t="s">
        <v>50</v>
      </c>
      <c r="C24" s="41" t="s">
        <v>53</v>
      </c>
      <c r="D24" s="42"/>
      <c r="E24" s="52" t="s">
        <v>54</v>
      </c>
      <c r="F24" s="30" t="s">
        <v>55</v>
      </c>
      <c r="G24" s="6">
        <v>101.89</v>
      </c>
      <c r="H24" s="44" t="s">
        <v>19</v>
      </c>
      <c r="I24" s="31" t="s">
        <v>8</v>
      </c>
      <c r="J24" s="18"/>
    </row>
    <row r="25" spans="2:10" ht="33.75" customHeight="1" x14ac:dyDescent="0.3">
      <c r="B25" s="75" t="s">
        <v>65</v>
      </c>
      <c r="C25" s="41" t="s">
        <v>80</v>
      </c>
      <c r="D25" s="42"/>
      <c r="E25" s="5">
        <v>2821740304</v>
      </c>
      <c r="F25" s="30" t="s">
        <v>25</v>
      </c>
      <c r="G25" s="6">
        <v>375</v>
      </c>
      <c r="H25" s="7" t="s">
        <v>19</v>
      </c>
      <c r="I25" s="31" t="s">
        <v>23</v>
      </c>
      <c r="J25" s="18"/>
    </row>
    <row r="26" spans="2:10" ht="33.75" customHeight="1" x14ac:dyDescent="0.35">
      <c r="B26" s="75" t="s">
        <v>66</v>
      </c>
      <c r="C26" s="41" t="s">
        <v>79</v>
      </c>
      <c r="D26" s="42"/>
      <c r="E26" s="53">
        <v>99080771351</v>
      </c>
      <c r="F26" s="30" t="s">
        <v>20</v>
      </c>
      <c r="G26" s="6">
        <v>213.78</v>
      </c>
      <c r="H26" s="44" t="s">
        <v>19</v>
      </c>
      <c r="I26" s="17" t="s">
        <v>9</v>
      </c>
      <c r="J26" s="18"/>
    </row>
    <row r="27" spans="2:10" ht="33.75" customHeight="1" x14ac:dyDescent="0.3">
      <c r="B27" s="75" t="s">
        <v>67</v>
      </c>
      <c r="C27" s="54" t="s">
        <v>89</v>
      </c>
      <c r="D27" s="55"/>
      <c r="E27" s="36">
        <v>38081566027</v>
      </c>
      <c r="F27" s="56" t="s">
        <v>20</v>
      </c>
      <c r="G27" s="57">
        <v>174.2</v>
      </c>
      <c r="H27" s="49" t="s">
        <v>19</v>
      </c>
      <c r="I27" s="49" t="s">
        <v>12</v>
      </c>
      <c r="J27" s="58"/>
    </row>
    <row r="28" spans="2:10" ht="33.75" customHeight="1" x14ac:dyDescent="0.35">
      <c r="B28" s="75" t="s">
        <v>51</v>
      </c>
      <c r="C28" s="32" t="s">
        <v>81</v>
      </c>
      <c r="D28" s="32"/>
      <c r="E28" s="59" t="s">
        <v>82</v>
      </c>
      <c r="F28" s="30" t="s">
        <v>25</v>
      </c>
      <c r="G28" s="6">
        <v>1042.97</v>
      </c>
      <c r="H28" s="7" t="s">
        <v>19</v>
      </c>
      <c r="I28" s="17" t="s">
        <v>35</v>
      </c>
      <c r="J28" s="18"/>
    </row>
    <row r="29" spans="2:10" ht="33.75" customHeight="1" x14ac:dyDescent="0.3">
      <c r="B29" s="75" t="s">
        <v>52</v>
      </c>
      <c r="C29" s="33" t="s">
        <v>88</v>
      </c>
      <c r="D29" s="34"/>
      <c r="E29" s="37">
        <v>14861822643</v>
      </c>
      <c r="F29" s="36" t="s">
        <v>20</v>
      </c>
      <c r="G29" s="6">
        <v>95</v>
      </c>
      <c r="H29" s="49" t="s">
        <v>19</v>
      </c>
      <c r="I29" s="49" t="s">
        <v>12</v>
      </c>
      <c r="J29" s="58"/>
    </row>
    <row r="30" spans="2:10" ht="33.75" customHeight="1" x14ac:dyDescent="0.3">
      <c r="B30" s="75" t="s">
        <v>68</v>
      </c>
      <c r="C30" s="60" t="s">
        <v>72</v>
      </c>
      <c r="D30" s="61"/>
      <c r="E30" s="37">
        <v>87311810356</v>
      </c>
      <c r="F30" s="37" t="s">
        <v>73</v>
      </c>
      <c r="G30" s="62">
        <v>6.5</v>
      </c>
      <c r="H30" s="49" t="s">
        <v>19</v>
      </c>
      <c r="I30" s="39" t="s">
        <v>13</v>
      </c>
      <c r="J30" s="40"/>
    </row>
    <row r="31" spans="2:10" ht="33.75" customHeight="1" x14ac:dyDescent="0.3">
      <c r="B31" s="75" t="s">
        <v>74</v>
      </c>
      <c r="C31" s="60" t="s">
        <v>90</v>
      </c>
      <c r="D31" s="61"/>
      <c r="E31" s="37">
        <v>5614216244</v>
      </c>
      <c r="F31" s="37" t="s">
        <v>25</v>
      </c>
      <c r="G31" s="57">
        <f>40+70</f>
        <v>110</v>
      </c>
      <c r="H31" s="63" t="s">
        <v>19</v>
      </c>
      <c r="I31" s="64" t="s">
        <v>9</v>
      </c>
      <c r="J31" s="65"/>
    </row>
    <row r="32" spans="2:10" ht="33.75" customHeight="1" x14ac:dyDescent="0.3">
      <c r="B32" s="75" t="s">
        <v>75</v>
      </c>
      <c r="C32" s="60" t="s">
        <v>91</v>
      </c>
      <c r="D32" s="66"/>
      <c r="E32" s="67" t="s">
        <v>103</v>
      </c>
      <c r="F32" s="37" t="s">
        <v>20</v>
      </c>
      <c r="G32" s="57">
        <v>190.5</v>
      </c>
      <c r="H32" s="63" t="s">
        <v>19</v>
      </c>
      <c r="I32" s="64" t="s">
        <v>92</v>
      </c>
      <c r="J32" s="65"/>
    </row>
    <row r="33" spans="2:10" ht="33.75" customHeight="1" x14ac:dyDescent="0.3">
      <c r="B33" s="75" t="s">
        <v>76</v>
      </c>
      <c r="C33" s="47" t="s">
        <v>102</v>
      </c>
      <c r="D33" s="48"/>
      <c r="E33" s="37">
        <v>30777726033</v>
      </c>
      <c r="F33" s="36" t="s">
        <v>25</v>
      </c>
      <c r="G33" s="57">
        <v>50.56</v>
      </c>
      <c r="H33" s="49" t="s">
        <v>19</v>
      </c>
      <c r="I33" s="38" t="s">
        <v>9</v>
      </c>
      <c r="J33" s="65"/>
    </row>
    <row r="34" spans="2:10" ht="33.75" customHeight="1" x14ac:dyDescent="0.3">
      <c r="B34" s="75" t="s">
        <v>77</v>
      </c>
      <c r="C34" s="33" t="s">
        <v>104</v>
      </c>
      <c r="D34" s="34"/>
      <c r="E34" s="35">
        <v>84698789700</v>
      </c>
      <c r="F34" s="36" t="s">
        <v>25</v>
      </c>
      <c r="G34" s="57">
        <v>157.11000000000001</v>
      </c>
      <c r="H34" s="38" t="s">
        <v>19</v>
      </c>
      <c r="I34" s="68" t="s">
        <v>9</v>
      </c>
      <c r="J34" s="69"/>
    </row>
    <row r="35" spans="2:10" ht="33.75" customHeight="1" x14ac:dyDescent="0.3">
      <c r="B35" s="75" t="s">
        <v>78</v>
      </c>
      <c r="C35" s="33" t="s">
        <v>105</v>
      </c>
      <c r="D35" s="34"/>
      <c r="E35" s="43">
        <v>85267957976</v>
      </c>
      <c r="F35" s="36" t="s">
        <v>25</v>
      </c>
      <c r="G35" s="57">
        <v>106.34</v>
      </c>
      <c r="H35" s="38" t="s">
        <v>19</v>
      </c>
      <c r="I35" s="49" t="s">
        <v>106</v>
      </c>
      <c r="J35" s="10"/>
    </row>
    <row r="36" spans="2:10" ht="33.75" customHeight="1" x14ac:dyDescent="0.3">
      <c r="B36" s="75" t="s">
        <v>84</v>
      </c>
      <c r="C36" s="70" t="s">
        <v>94</v>
      </c>
      <c r="D36" s="71"/>
      <c r="E36" s="72"/>
      <c r="F36" s="73"/>
      <c r="G36" s="74">
        <v>567.35</v>
      </c>
      <c r="H36" s="7" t="s">
        <v>19</v>
      </c>
      <c r="I36" s="31" t="s">
        <v>95</v>
      </c>
      <c r="J36" s="18"/>
    </row>
    <row r="37" spans="2:10" ht="113.25" customHeight="1" x14ac:dyDescent="0.3">
      <c r="B37" s="75" t="s">
        <v>85</v>
      </c>
      <c r="C37" s="15" t="s">
        <v>14</v>
      </c>
      <c r="D37" s="16"/>
      <c r="E37" s="2" t="s">
        <v>15</v>
      </c>
      <c r="F37" s="2"/>
      <c r="G37" s="3">
        <f>21095.52+2600+2380+605</f>
        <v>26680.52</v>
      </c>
      <c r="H37" s="4" t="s">
        <v>19</v>
      </c>
      <c r="I37" s="11" t="s">
        <v>93</v>
      </c>
      <c r="J37" s="12"/>
    </row>
    <row r="38" spans="2:10" ht="15" x14ac:dyDescent="0.3">
      <c r="B38" s="13" t="s">
        <v>16</v>
      </c>
      <c r="C38" s="12"/>
      <c r="D38" s="12"/>
      <c r="E38" s="12"/>
      <c r="F38" s="12"/>
      <c r="G38" s="8">
        <f>SUM(G8:G37)</f>
        <v>34220.65</v>
      </c>
      <c r="H38" s="14" t="s">
        <v>17</v>
      </c>
      <c r="I38" s="12"/>
      <c r="J38" s="12"/>
    </row>
    <row r="39" spans="2:10" ht="13.65" customHeight="1" x14ac:dyDescent="0.3"/>
  </sheetData>
  <mergeCells count="60">
    <mergeCell ref="I26:J26"/>
    <mergeCell ref="I28:J28"/>
    <mergeCell ref="C31:D31"/>
    <mergeCell ref="C32:D32"/>
    <mergeCell ref="C26:D26"/>
    <mergeCell ref="C35:D35"/>
    <mergeCell ref="C33:D33"/>
    <mergeCell ref="C29:D29"/>
    <mergeCell ref="C27:D27"/>
    <mergeCell ref="C28:D28"/>
    <mergeCell ref="C9:D9"/>
    <mergeCell ref="C10:D10"/>
    <mergeCell ref="C1:I1"/>
    <mergeCell ref="C3:J3"/>
    <mergeCell ref="C5:J5"/>
    <mergeCell ref="B7:C7"/>
    <mergeCell ref="I7:J7"/>
    <mergeCell ref="I8:J8"/>
    <mergeCell ref="C8:D8"/>
    <mergeCell ref="I9:J9"/>
    <mergeCell ref="I10:J10"/>
    <mergeCell ref="I11:J11"/>
    <mergeCell ref="I12:J12"/>
    <mergeCell ref="I13:J13"/>
    <mergeCell ref="I15:J15"/>
    <mergeCell ref="C15:D15"/>
    <mergeCell ref="C11:D11"/>
    <mergeCell ref="C12:D12"/>
    <mergeCell ref="C13:D13"/>
    <mergeCell ref="C14:D14"/>
    <mergeCell ref="I14:J14"/>
    <mergeCell ref="B38:F38"/>
    <mergeCell ref="H38:J38"/>
    <mergeCell ref="I37:J37"/>
    <mergeCell ref="C37:D37"/>
    <mergeCell ref="C18:D18"/>
    <mergeCell ref="I18:J18"/>
    <mergeCell ref="C36:D36"/>
    <mergeCell ref="I36:J36"/>
    <mergeCell ref="C21:D21"/>
    <mergeCell ref="C20:D20"/>
    <mergeCell ref="C34:D34"/>
    <mergeCell ref="I34:J34"/>
    <mergeCell ref="C30:D30"/>
    <mergeCell ref="I30:J30"/>
    <mergeCell ref="I20:J20"/>
    <mergeCell ref="C25:D25"/>
    <mergeCell ref="I17:J17"/>
    <mergeCell ref="C17:D17"/>
    <mergeCell ref="C16:D16"/>
    <mergeCell ref="I16:J16"/>
    <mergeCell ref="C19:D19"/>
    <mergeCell ref="I19:J19"/>
    <mergeCell ref="I25:J25"/>
    <mergeCell ref="C22:D22"/>
    <mergeCell ref="I22:J22"/>
    <mergeCell ref="C24:D24"/>
    <mergeCell ref="I24:J24"/>
    <mergeCell ref="C23:D23"/>
    <mergeCell ref="I23:J23"/>
  </mergeCells>
  <phoneticPr fontId="12" type="noConversion"/>
  <pageMargins left="0.78740157480314998" right="0.78740157480314998" top="0.78740157480314998" bottom="1.03740157480315" header="0.78740157480314998" footer="0.78740157480314998"/>
  <pageSetup paperSize="9" orientation="landscape" horizontalDpi="300" verticalDpi="300" r:id="rId1"/>
  <headerFooter alignWithMargins="0">
    <oddFooter>&amp;L&amp;"Segoe UI"&amp;8&amp;P/&amp;N       ,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TURČINOVIĆ</cp:lastModifiedBy>
  <cp:lastPrinted>2024-02-20T12:57:38Z</cp:lastPrinted>
  <dcterms:created xsi:type="dcterms:W3CDTF">2024-02-20T11:47:56Z</dcterms:created>
  <dcterms:modified xsi:type="dcterms:W3CDTF">2026-04-20T16:07:00Z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